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ochelle\"/>
    </mc:Choice>
  </mc:AlternateContent>
  <xr:revisionPtr revIDLastSave="0" documentId="13_ncr:1_{FF5C53DC-306D-46D7-9C26-F4146D6FFB16}" xr6:coauthVersionLast="47" xr6:coauthVersionMax="47" xr10:uidLastSave="{00000000-0000-0000-0000-000000000000}"/>
  <bookViews>
    <workbookView xWindow="-120" yWindow="-120" windowWidth="29040" windowHeight="15840" xr2:uid="{3A41B7B7-1865-480E-A073-DB09D231B593}"/>
  </bookViews>
  <sheets>
    <sheet name="Calculator" sheetId="2" r:id="rId1"/>
    <sheet name="Exampl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2" l="1"/>
  <c r="G10" i="2"/>
  <c r="H10" i="2"/>
  <c r="I10" i="2"/>
  <c r="J10" i="2"/>
  <c r="G11" i="2"/>
  <c r="H11" i="2"/>
  <c r="I11" i="2"/>
  <c r="J11" i="2"/>
  <c r="G16" i="1"/>
  <c r="H16" i="1"/>
  <c r="I16" i="1"/>
  <c r="J16" i="1"/>
  <c r="G18" i="1"/>
  <c r="H18" i="1"/>
  <c r="I18" i="1"/>
  <c r="J18" i="1"/>
  <c r="J17" i="1"/>
  <c r="I17" i="1"/>
  <c r="H17" i="1"/>
  <c r="G17" i="1"/>
  <c r="G11" i="1"/>
  <c r="H11" i="1"/>
  <c r="I11" i="1"/>
  <c r="J11" i="1"/>
  <c r="G10" i="1"/>
  <c r="H10" i="1"/>
  <c r="I10" i="1"/>
  <c r="J10" i="1"/>
  <c r="G9" i="1"/>
  <c r="H9" i="1"/>
  <c r="I9" i="1"/>
  <c r="J9" i="1"/>
  <c r="J8" i="1"/>
  <c r="I8" i="1"/>
  <c r="H8" i="1"/>
  <c r="G8" i="1"/>
  <c r="K10" i="2" l="1"/>
  <c r="K11" i="2"/>
  <c r="K18" i="1"/>
  <c r="K16" i="1"/>
  <c r="K11" i="1"/>
  <c r="K17" i="1"/>
  <c r="K8" i="1"/>
  <c r="K9" i="1"/>
  <c r="K10" i="1"/>
  <c r="L11" i="2" l="1"/>
</calcChain>
</file>

<file path=xl/sharedStrings.xml><?xml version="1.0" encoding="utf-8"?>
<sst xmlns="http://schemas.openxmlformats.org/spreadsheetml/2006/main" count="59" uniqueCount="40">
  <si>
    <t>Current rate</t>
  </si>
  <si>
    <t xml:space="preserve">Suggested rate by Business Australia </t>
  </si>
  <si>
    <t>Peak</t>
  </si>
  <si>
    <t>Off Peak</t>
  </si>
  <si>
    <t>shoulder</t>
  </si>
  <si>
    <t>Supply Charge</t>
  </si>
  <si>
    <t>Off peak</t>
  </si>
  <si>
    <t>supply Charge</t>
  </si>
  <si>
    <t>Total</t>
  </si>
  <si>
    <t>Off peak - 10pm to 6:59am</t>
  </si>
  <si>
    <t>Shoulder 8pm to 9.59pm and 7am to 13.59pm</t>
  </si>
  <si>
    <t xml:space="preserve">Peak 2pm to 7:59pm </t>
  </si>
  <si>
    <t>Re Apamed Advance</t>
  </si>
  <si>
    <t xml:space="preserve">Proposed cheapest rate as reported by Energy made easy - ReAmped  Advance (time of Use)- Pay fortnightly in advance with fortnightly invoicing. </t>
  </si>
  <si>
    <t>Reviewed rate - Single usage charges from same provider</t>
  </si>
  <si>
    <t>Costs</t>
  </si>
  <si>
    <t>Monthly Usage</t>
  </si>
  <si>
    <t>Old rate</t>
  </si>
  <si>
    <t>Residential Electricity Plan review - Current provider and Business Australia recommendation</t>
  </si>
  <si>
    <t>Residential Electricity Plan review - ENERGY MADE EASY (Australian Government site)</t>
  </si>
  <si>
    <t>Note: the below is based on our location (2289), the number of household members (4 to 5+), having a smart metre  and uploading a current energy account. And most importantly NO CONTRACT TERM</t>
  </si>
  <si>
    <t>Other option from - ReAmped - (time of Use)</t>
  </si>
  <si>
    <t>Other option from - ReAmped - Classic (time of Use)</t>
  </si>
  <si>
    <t>Figures From Current Bill</t>
  </si>
  <si>
    <t>Peak Usage (kWh)</t>
  </si>
  <si>
    <t>Off Peak Usage (kWh)</t>
  </si>
  <si>
    <t>Shoulder Usage (kWh)</t>
  </si>
  <si>
    <t>Current Plan</t>
  </si>
  <si>
    <t>New Plan</t>
  </si>
  <si>
    <t>Price</t>
  </si>
  <si>
    <t>Days In Period</t>
  </si>
  <si>
    <t>Peak Price</t>
  </si>
  <si>
    <t>Off Peak Price</t>
  </si>
  <si>
    <t>Shoulder Price</t>
  </si>
  <si>
    <r>
      <t xml:space="preserve">Supply
</t>
    </r>
    <r>
      <rPr>
        <sz val="8"/>
        <color theme="1"/>
        <rFont val="Calibri"/>
        <family val="2"/>
        <scheme val="minor"/>
      </rPr>
      <t>(Supply Charge x Days)</t>
    </r>
  </si>
  <si>
    <r>
      <t xml:space="preserve">Shoulder
</t>
    </r>
    <r>
      <rPr>
        <sz val="8"/>
        <color theme="1"/>
        <rFont val="Calibri"/>
        <family val="2"/>
        <scheme val="minor"/>
      </rPr>
      <t>(Usage x Price)</t>
    </r>
  </si>
  <si>
    <r>
      <t xml:space="preserve">Off Peak
</t>
    </r>
    <r>
      <rPr>
        <sz val="8"/>
        <color theme="1"/>
        <rFont val="Calibri"/>
        <family val="2"/>
        <scheme val="minor"/>
      </rPr>
      <t>(Usage x Price)</t>
    </r>
  </si>
  <si>
    <r>
      <t xml:space="preserve">Peak
</t>
    </r>
    <r>
      <rPr>
        <sz val="8"/>
        <color theme="1"/>
        <rFont val="Calibri"/>
        <family val="2"/>
        <scheme val="minor"/>
      </rPr>
      <t>(Usage x Price)</t>
    </r>
  </si>
  <si>
    <r>
      <t xml:space="preserve">Total Cost 
</t>
    </r>
    <r>
      <rPr>
        <sz val="8"/>
        <color theme="1"/>
        <rFont val="Calibri"/>
        <family val="2"/>
        <scheme val="minor"/>
      </rPr>
      <t>(inc GST)</t>
    </r>
  </si>
  <si>
    <t>Residential Electricity Plan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</si>
</sst>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000"/>
    <numFmt numFmtId="166" formatCode="&quot;$&quot;#,##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0" fillId="0" borderId="0" xfId="0" applyAlignment="1"/>
    <xf numFmtId="0" fontId="0" fillId="2" borderId="4" xfId="0" applyFill="1" applyBorder="1" applyAlignment="1"/>
    <xf numFmtId="0" fontId="2" fillId="0" borderId="1" xfId="0" applyFont="1" applyBorder="1" applyAlignment="1"/>
    <xf numFmtId="0" fontId="2" fillId="2" borderId="4" xfId="0" applyFont="1" applyFill="1" applyBorder="1" applyAlignment="1"/>
    <xf numFmtId="164" fontId="2" fillId="0" borderId="3" xfId="0" applyNumberFormat="1" applyFont="1" applyBorder="1" applyAlignment="1"/>
    <xf numFmtId="164" fontId="2" fillId="0" borderId="1" xfId="0" applyNumberFormat="1" applyFont="1" applyBorder="1" applyAlignment="1"/>
    <xf numFmtId="0" fontId="0" fillId="2" borderId="9" xfId="0" applyFill="1" applyBorder="1" applyAlignment="1"/>
    <xf numFmtId="0" fontId="0" fillId="0" borderId="12" xfId="0" applyBorder="1" applyAlignment="1"/>
    <xf numFmtId="0" fontId="2" fillId="0" borderId="13" xfId="0" applyFont="1" applyBorder="1" applyAlignment="1">
      <alignment wrapText="1"/>
    </xf>
    <xf numFmtId="164" fontId="2" fillId="0" borderId="12" xfId="0" applyNumberFormat="1" applyFont="1" applyBorder="1" applyAlignment="1"/>
    <xf numFmtId="0" fontId="2" fillId="0" borderId="14" xfId="0" applyFont="1" applyBorder="1" applyAlignment="1">
      <alignment wrapText="1"/>
    </xf>
    <xf numFmtId="0" fontId="2" fillId="0" borderId="15" xfId="0" applyFont="1" applyBorder="1" applyAlignment="1"/>
    <xf numFmtId="0" fontId="2" fillId="0" borderId="16" xfId="0" applyFont="1" applyBorder="1" applyAlignment="1">
      <alignment wrapText="1"/>
    </xf>
    <xf numFmtId="0" fontId="2" fillId="2" borderId="17" xfId="0" applyFont="1" applyFill="1" applyBorder="1" applyAlignment="1"/>
    <xf numFmtId="164" fontId="2" fillId="0" borderId="18" xfId="0" applyNumberFormat="1" applyFont="1" applyBorder="1" applyAlignment="1"/>
    <xf numFmtId="164" fontId="2" fillId="0" borderId="15" xfId="0" applyNumberFormat="1" applyFont="1" applyBorder="1" applyAlignment="1"/>
    <xf numFmtId="164" fontId="2" fillId="0" borderId="19" xfId="0" applyNumberFormat="1" applyFont="1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>
      <alignment wrapText="1"/>
    </xf>
    <xf numFmtId="0" fontId="0" fillId="0" borderId="27" xfId="0" applyBorder="1" applyAlignment="1"/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9" xfId="0" applyBorder="1" applyAlignment="1"/>
    <xf numFmtId="0" fontId="0" fillId="2" borderId="1" xfId="0" applyFill="1" applyBorder="1" applyAlignment="1"/>
    <xf numFmtId="165" fontId="0" fillId="0" borderId="1" xfId="0" applyNumberFormat="1" applyBorder="1" applyAlignment="1"/>
    <xf numFmtId="165" fontId="0" fillId="0" borderId="1" xfId="0" applyNumberFormat="1" applyBorder="1" applyAlignment="1">
      <alignment wrapText="1"/>
    </xf>
    <xf numFmtId="165" fontId="0" fillId="0" borderId="15" xfId="0" applyNumberFormat="1" applyBorder="1" applyAlignment="1"/>
    <xf numFmtId="165" fontId="0" fillId="0" borderId="15" xfId="0" applyNumberFormat="1" applyBorder="1" applyAlignment="1">
      <alignment wrapText="1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0" fillId="0" borderId="29" xfId="0" applyBorder="1" applyAlignment="1"/>
    <xf numFmtId="0" fontId="0" fillId="0" borderId="29" xfId="0" applyBorder="1" applyAlignment="1">
      <alignment wrapText="1"/>
    </xf>
    <xf numFmtId="0" fontId="0" fillId="0" borderId="30" xfId="0" applyBorder="1" applyAlignment="1"/>
    <xf numFmtId="0" fontId="0" fillId="0" borderId="30" xfId="0" applyBorder="1" applyAlignment="1">
      <alignment wrapText="1"/>
    </xf>
    <xf numFmtId="0" fontId="0" fillId="2" borderId="15" xfId="0" applyFill="1" applyBorder="1" applyAlignment="1"/>
    <xf numFmtId="164" fontId="0" fillId="0" borderId="1" xfId="0" applyNumberFormat="1" applyBorder="1" applyAlignment="1"/>
    <xf numFmtId="164" fontId="0" fillId="0" borderId="12" xfId="0" applyNumberFormat="1" applyBorder="1" applyAlignment="1"/>
    <xf numFmtId="164" fontId="0" fillId="2" borderId="12" xfId="0" applyNumberFormat="1" applyFill="1" applyBorder="1" applyAlignment="1"/>
    <xf numFmtId="164" fontId="0" fillId="0" borderId="15" xfId="0" applyNumberFormat="1" applyBorder="1" applyAlignment="1"/>
    <xf numFmtId="164" fontId="0" fillId="0" borderId="19" xfId="0" applyNumberFormat="1" applyBorder="1" applyAlignment="1"/>
    <xf numFmtId="0" fontId="1" fillId="0" borderId="1" xfId="0" applyFont="1" applyBorder="1" applyAlignment="1"/>
    <xf numFmtId="0" fontId="1" fillId="0" borderId="2" xfId="0" applyFont="1" applyBorder="1" applyAlignment="1">
      <alignment wrapText="1"/>
    </xf>
    <xf numFmtId="0" fontId="1" fillId="0" borderId="3" xfId="0" applyFont="1" applyBorder="1" applyAlignment="1"/>
    <xf numFmtId="0" fontId="1" fillId="0" borderId="12" xfId="0" applyFont="1" applyBorder="1" applyAlignment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/>
    </xf>
    <xf numFmtId="164" fontId="6" fillId="0" borderId="0" xfId="0" applyNumberFormat="1" applyFont="1"/>
    <xf numFmtId="0" fontId="0" fillId="0" borderId="32" xfId="0" applyBorder="1" applyAlignment="1"/>
    <xf numFmtId="0" fontId="0" fillId="0" borderId="30" xfId="0" applyBorder="1"/>
    <xf numFmtId="0" fontId="0" fillId="0" borderId="24" xfId="0" applyBorder="1"/>
    <xf numFmtId="0" fontId="6" fillId="0" borderId="33" xfId="0" applyFont="1" applyBorder="1" applyAlignment="1">
      <alignment wrapText="1"/>
    </xf>
    <xf numFmtId="164" fontId="2" fillId="0" borderId="33" xfId="0" applyNumberFormat="1" applyFont="1" applyBorder="1" applyAlignment="1"/>
    <xf numFmtId="164" fontId="7" fillId="0" borderId="33" xfId="0" applyNumberFormat="1" applyFont="1" applyBorder="1" applyAlignment="1"/>
    <xf numFmtId="0" fontId="0" fillId="0" borderId="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center"/>
    </xf>
    <xf numFmtId="0" fontId="0" fillId="4" borderId="0" xfId="0" applyFill="1" applyBorder="1" applyAlignment="1"/>
    <xf numFmtId="166" fontId="2" fillId="4" borderId="1" xfId="0" applyNumberFormat="1" applyFont="1" applyFill="1" applyBorder="1" applyAlignment="1"/>
    <xf numFmtId="166" fontId="2" fillId="4" borderId="2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91B86-B657-4700-9824-0A5DB014F2CD}">
  <dimension ref="A1:L13"/>
  <sheetViews>
    <sheetView tabSelected="1" workbookViewId="0">
      <selection activeCell="E4" sqref="E4"/>
    </sheetView>
  </sheetViews>
  <sheetFormatPr defaultRowHeight="15" x14ac:dyDescent="0.25"/>
  <cols>
    <col min="1" max="1" width="20.85546875" bestFit="1" customWidth="1"/>
    <col min="2" max="2" width="10.140625" bestFit="1" customWidth="1"/>
    <col min="3" max="3" width="13.5703125" bestFit="1" customWidth="1"/>
    <col min="4" max="4" width="14" customWidth="1"/>
    <col min="5" max="5" width="13.7109375" bestFit="1" customWidth="1"/>
    <col min="7" max="7" width="11.85546875" customWidth="1"/>
    <col min="8" max="8" width="11.28515625" customWidth="1"/>
    <col min="9" max="9" width="12" customWidth="1"/>
    <col min="10" max="10" width="22" bestFit="1" customWidth="1"/>
    <col min="11" max="11" width="11.5703125" customWidth="1"/>
    <col min="12" max="12" width="18.140625" customWidth="1"/>
  </cols>
  <sheetData>
    <row r="1" spans="1:12" ht="18.75" x14ac:dyDescent="0.3">
      <c r="A1" s="70" t="s">
        <v>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</row>
    <row r="2" spans="1:12" x14ac:dyDescent="0.25">
      <c r="A2" s="53"/>
      <c r="B2" s="53"/>
      <c r="C2" s="33"/>
      <c r="D2" s="33"/>
      <c r="E2" s="34"/>
      <c r="F2" s="33"/>
      <c r="G2" s="33"/>
      <c r="H2" s="33"/>
      <c r="I2" s="33"/>
      <c r="J2" s="33"/>
      <c r="K2" s="33"/>
      <c r="L2" s="58"/>
    </row>
    <row r="3" spans="1:12" ht="18.75" x14ac:dyDescent="0.3">
      <c r="A3" s="70" t="s">
        <v>23</v>
      </c>
      <c r="B3" s="71"/>
      <c r="C3" s="71"/>
      <c r="D3" s="71"/>
      <c r="E3" s="71"/>
      <c r="F3" s="33"/>
      <c r="G3" s="33"/>
      <c r="H3" s="33"/>
      <c r="I3" s="33"/>
      <c r="J3" s="33"/>
      <c r="K3" s="33"/>
      <c r="L3" s="58"/>
    </row>
    <row r="4" spans="1:12" x14ac:dyDescent="0.25">
      <c r="A4" s="34" t="s">
        <v>24</v>
      </c>
      <c r="B4" s="87"/>
      <c r="C4" s="33"/>
      <c r="D4" s="34" t="s">
        <v>30</v>
      </c>
      <c r="E4" s="87"/>
      <c r="F4" s="33"/>
      <c r="G4" s="33"/>
      <c r="H4" s="33"/>
      <c r="I4" s="33"/>
      <c r="J4" s="33"/>
      <c r="K4" s="33"/>
      <c r="L4" s="58"/>
    </row>
    <row r="5" spans="1:12" x14ac:dyDescent="0.25">
      <c r="A5" s="34" t="s">
        <v>25</v>
      </c>
      <c r="B5" s="87"/>
      <c r="C5" s="33"/>
      <c r="D5" s="33"/>
      <c r="E5" s="34"/>
      <c r="F5" s="33"/>
      <c r="G5" s="33"/>
      <c r="H5" s="33"/>
      <c r="I5" s="33"/>
      <c r="J5" s="33"/>
      <c r="K5" s="33"/>
      <c r="L5" s="58"/>
    </row>
    <row r="6" spans="1:12" x14ac:dyDescent="0.25">
      <c r="A6" s="34" t="s">
        <v>26</v>
      </c>
      <c r="B6" s="87"/>
      <c r="C6" s="33"/>
      <c r="D6" s="33"/>
      <c r="E6" s="34"/>
      <c r="F6" s="33"/>
      <c r="G6" s="33"/>
      <c r="H6" s="33"/>
      <c r="I6" s="33"/>
      <c r="J6" s="33"/>
      <c r="K6" s="33"/>
      <c r="L6" s="58"/>
    </row>
    <row r="7" spans="1:12" ht="15.75" thickBot="1" x14ac:dyDescent="0.3">
      <c r="A7" s="57"/>
      <c r="B7" s="57"/>
      <c r="C7" s="37"/>
      <c r="D7" s="37"/>
      <c r="E7" s="38"/>
      <c r="F7" s="37"/>
      <c r="G7" s="37"/>
      <c r="H7" s="37"/>
      <c r="I7" s="37"/>
      <c r="J7" s="37"/>
      <c r="K7" s="37"/>
      <c r="L7" s="58"/>
    </row>
    <row r="8" spans="1:12" ht="15.75" x14ac:dyDescent="0.25">
      <c r="A8" s="62"/>
      <c r="B8" s="64" t="s">
        <v>29</v>
      </c>
      <c r="C8" s="65"/>
      <c r="D8" s="65"/>
      <c r="E8" s="66"/>
      <c r="F8" s="33"/>
      <c r="G8" s="67" t="s">
        <v>15</v>
      </c>
      <c r="H8" s="68"/>
      <c r="I8" s="68"/>
      <c r="J8" s="68"/>
      <c r="K8" s="69"/>
      <c r="L8" s="54"/>
    </row>
    <row r="9" spans="1:12" ht="27" x14ac:dyDescent="0.25">
      <c r="A9" s="63"/>
      <c r="B9" s="51" t="s">
        <v>31</v>
      </c>
      <c r="C9" s="51" t="s">
        <v>32</v>
      </c>
      <c r="D9" s="51" t="s">
        <v>33</v>
      </c>
      <c r="E9" s="52" t="s">
        <v>5</v>
      </c>
      <c r="F9" s="33"/>
      <c r="G9" s="50" t="s">
        <v>37</v>
      </c>
      <c r="H9" s="49" t="s">
        <v>36</v>
      </c>
      <c r="I9" s="49" t="s">
        <v>35</v>
      </c>
      <c r="J9" s="49" t="s">
        <v>34</v>
      </c>
      <c r="K9" s="49" t="s">
        <v>38</v>
      </c>
      <c r="L9" s="59" t="str">
        <f xml:space="preserve"> CONCATENATE("Savings for ",E4," Days")</f>
        <v>Savings for  Days</v>
      </c>
    </row>
    <row r="10" spans="1:12" x14ac:dyDescent="0.25">
      <c r="A10" s="11" t="s">
        <v>27</v>
      </c>
      <c r="B10" s="88">
        <v>0</v>
      </c>
      <c r="C10" s="88">
        <v>0</v>
      </c>
      <c r="D10" s="88">
        <v>0</v>
      </c>
      <c r="E10" s="89">
        <v>0</v>
      </c>
      <c r="F10" s="33"/>
      <c r="G10" s="7">
        <f>SUM(B10*$B$4)</f>
        <v>0</v>
      </c>
      <c r="H10" s="8">
        <f>SUM(C10*$B$5)</f>
        <v>0</v>
      </c>
      <c r="I10" s="8">
        <f>SUM(D10*$B$6)</f>
        <v>0</v>
      </c>
      <c r="J10" s="8">
        <f>SUM(E10*$E$4)</f>
        <v>0</v>
      </c>
      <c r="K10" s="8">
        <f>SUM(G10:J10)</f>
        <v>0</v>
      </c>
      <c r="L10" s="60"/>
    </row>
    <row r="11" spans="1:12" x14ac:dyDescent="0.25">
      <c r="A11" s="11" t="s">
        <v>28</v>
      </c>
      <c r="B11" s="88">
        <v>0</v>
      </c>
      <c r="C11" s="88">
        <v>0</v>
      </c>
      <c r="D11" s="88">
        <v>0</v>
      </c>
      <c r="E11" s="89">
        <v>0</v>
      </c>
      <c r="F11" s="56"/>
      <c r="G11" s="7">
        <f>SUM(B11*$B$4)</f>
        <v>0</v>
      </c>
      <c r="H11" s="8">
        <f>SUM(C11*$B$5)</f>
        <v>0</v>
      </c>
      <c r="I11" s="8">
        <f>SUM(D11*$B$6)</f>
        <v>0</v>
      </c>
      <c r="J11" s="8">
        <f>SUM(E11*$E$4)</f>
        <v>0</v>
      </c>
      <c r="K11" s="8">
        <f>SUM(G11:J11)</f>
        <v>0</v>
      </c>
      <c r="L11" s="61">
        <f>SUM($K$10-K11)</f>
        <v>0</v>
      </c>
    </row>
    <row r="12" spans="1:12" x14ac:dyDescent="0.25">
      <c r="L12" s="61"/>
    </row>
    <row r="13" spans="1:12" x14ac:dyDescent="0.25">
      <c r="K13" s="55"/>
    </row>
  </sheetData>
  <mergeCells count="5">
    <mergeCell ref="A8:A9"/>
    <mergeCell ref="B8:E8"/>
    <mergeCell ref="G8:K8"/>
    <mergeCell ref="A3:E3"/>
    <mergeCell ref="A1:L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AC89C-BA70-4663-B9DB-642F765B95A7}">
  <sheetPr>
    <pageSetUpPr fitToPage="1"/>
  </sheetPr>
  <dimension ref="A1:K24"/>
  <sheetViews>
    <sheetView workbookViewId="0">
      <selection activeCell="A21" sqref="A21"/>
    </sheetView>
  </sheetViews>
  <sheetFormatPr defaultRowHeight="15" x14ac:dyDescent="0.25"/>
  <cols>
    <col min="1" max="1" width="37" style="1" customWidth="1"/>
    <col min="2" max="4" width="9.140625" style="3"/>
    <col min="5" max="5" width="9.140625" style="1"/>
    <col min="6" max="6" width="3.140625" style="3" customWidth="1"/>
    <col min="7" max="9" width="9.140625" style="3"/>
    <col min="10" max="10" width="10.85546875" style="3" customWidth="1"/>
    <col min="11" max="16384" width="9.140625" style="3"/>
  </cols>
  <sheetData>
    <row r="1" spans="1:11" ht="19.5" thickBot="1" x14ac:dyDescent="0.35">
      <c r="A1" s="80" t="s">
        <v>18</v>
      </c>
      <c r="B1" s="81"/>
      <c r="C1" s="81"/>
      <c r="D1" s="81"/>
      <c r="E1" s="81"/>
      <c r="F1" s="81"/>
      <c r="G1" s="81"/>
      <c r="H1" s="81"/>
      <c r="I1" s="81"/>
      <c r="J1" s="81"/>
      <c r="K1" s="82"/>
    </row>
    <row r="2" spans="1:11" x14ac:dyDescent="0.25">
      <c r="A2" s="23" t="s">
        <v>2</v>
      </c>
      <c r="B2" s="24">
        <v>191.47499999999999</v>
      </c>
      <c r="C2" s="35"/>
      <c r="D2" s="35"/>
      <c r="E2" s="36"/>
      <c r="F2" s="35"/>
      <c r="G2" s="35"/>
      <c r="H2" s="35"/>
      <c r="I2" s="35"/>
      <c r="J2" s="35"/>
      <c r="K2" s="20"/>
    </row>
    <row r="3" spans="1:11" x14ac:dyDescent="0.25">
      <c r="A3" s="25" t="s">
        <v>6</v>
      </c>
      <c r="B3" s="10">
        <v>248.62799999999999</v>
      </c>
      <c r="C3" s="33"/>
      <c r="D3" s="33"/>
      <c r="E3" s="34"/>
      <c r="F3" s="33"/>
      <c r="G3" s="33"/>
      <c r="H3" s="33"/>
      <c r="I3" s="33"/>
      <c r="J3" s="33"/>
      <c r="K3" s="21"/>
    </row>
    <row r="4" spans="1:11" x14ac:dyDescent="0.25">
      <c r="A4" s="25" t="s">
        <v>4</v>
      </c>
      <c r="B4" s="10">
        <v>452.2</v>
      </c>
      <c r="C4" s="33"/>
      <c r="D4" s="33"/>
      <c r="E4" s="34"/>
      <c r="F4" s="33"/>
      <c r="G4" s="33"/>
      <c r="H4" s="33"/>
      <c r="I4" s="33"/>
      <c r="J4" s="33"/>
      <c r="K4" s="21"/>
    </row>
    <row r="5" spans="1:11" ht="15.75" thickBot="1" x14ac:dyDescent="0.3">
      <c r="A5" s="26" t="s">
        <v>7</v>
      </c>
      <c r="B5" s="27">
        <v>31</v>
      </c>
      <c r="C5" s="37"/>
      <c r="D5" s="37"/>
      <c r="E5" s="38"/>
      <c r="F5" s="37"/>
      <c r="G5" s="37"/>
      <c r="H5" s="37"/>
      <c r="I5" s="37"/>
      <c r="J5" s="37"/>
      <c r="K5" s="22"/>
    </row>
    <row r="6" spans="1:11" ht="15.75" x14ac:dyDescent="0.25">
      <c r="A6" s="62"/>
      <c r="B6" s="64" t="s">
        <v>16</v>
      </c>
      <c r="C6" s="65"/>
      <c r="D6" s="65"/>
      <c r="E6" s="66"/>
      <c r="F6" s="9"/>
      <c r="G6" s="67" t="s">
        <v>15</v>
      </c>
      <c r="H6" s="68"/>
      <c r="I6" s="68"/>
      <c r="J6" s="68"/>
      <c r="K6" s="86"/>
    </row>
    <row r="7" spans="1:11" ht="30" x14ac:dyDescent="0.25">
      <c r="A7" s="63"/>
      <c r="B7" s="45" t="s">
        <v>2</v>
      </c>
      <c r="C7" s="45" t="s">
        <v>3</v>
      </c>
      <c r="D7" s="45" t="s">
        <v>4</v>
      </c>
      <c r="E7" s="46" t="s">
        <v>5</v>
      </c>
      <c r="F7" s="4"/>
      <c r="G7" s="47" t="s">
        <v>2</v>
      </c>
      <c r="H7" s="45" t="s">
        <v>3</v>
      </c>
      <c r="I7" s="45" t="s">
        <v>4</v>
      </c>
      <c r="J7" s="45" t="s">
        <v>5</v>
      </c>
      <c r="K7" s="48" t="s">
        <v>8</v>
      </c>
    </row>
    <row r="8" spans="1:11" ht="24.95" customHeight="1" x14ac:dyDescent="0.25">
      <c r="A8" s="11" t="s">
        <v>17</v>
      </c>
      <c r="B8" s="5">
        <v>0.41439999999999999</v>
      </c>
      <c r="C8" s="5">
        <v>0.11799999999999999</v>
      </c>
      <c r="D8" s="5">
        <v>0.17879999999999999</v>
      </c>
      <c r="E8" s="2">
        <v>0.72209999999999996</v>
      </c>
      <c r="F8" s="6"/>
      <c r="G8" s="7">
        <f>SUM(B8*$B$2)</f>
        <v>79.347239999999999</v>
      </c>
      <c r="H8" s="8">
        <f>SUM(C8*$B$3)</f>
        <v>29.338103999999998</v>
      </c>
      <c r="I8" s="8">
        <f>SUM(D8*$B$4)</f>
        <v>80.853359999999995</v>
      </c>
      <c r="J8" s="8">
        <f>SUM(E8*$B$5)</f>
        <v>22.385099999999998</v>
      </c>
      <c r="K8" s="12">
        <f>SUM(G8:J8)</f>
        <v>211.92380399999999</v>
      </c>
    </row>
    <row r="9" spans="1:11" ht="24.95" customHeight="1" x14ac:dyDescent="0.25">
      <c r="A9" s="11" t="s">
        <v>0</v>
      </c>
      <c r="B9" s="5">
        <v>0.44319999999999998</v>
      </c>
      <c r="C9" s="5">
        <v>0.1147</v>
      </c>
      <c r="D9" s="5">
        <v>0.18210000000000001</v>
      </c>
      <c r="E9" s="2">
        <v>0.79369999999999996</v>
      </c>
      <c r="F9" s="6"/>
      <c r="G9" s="7">
        <f>SUM(B9*$B$2)</f>
        <v>84.861719999999991</v>
      </c>
      <c r="H9" s="8">
        <f>SUM(C9*$B$3)</f>
        <v>28.517631599999998</v>
      </c>
      <c r="I9" s="8">
        <f>SUM(D9*$B$4)</f>
        <v>82.345619999999997</v>
      </c>
      <c r="J9" s="8">
        <f>SUM(E9*$B$5)</f>
        <v>24.604699999999998</v>
      </c>
      <c r="K9" s="12">
        <f>SUM(G9:J9)</f>
        <v>220.32967160000001</v>
      </c>
    </row>
    <row r="10" spans="1:11" ht="24.95" customHeight="1" x14ac:dyDescent="0.25">
      <c r="A10" s="11" t="s">
        <v>1</v>
      </c>
      <c r="B10" s="5">
        <v>0.39500000000000002</v>
      </c>
      <c r="C10" s="5">
        <v>0.1022</v>
      </c>
      <c r="D10" s="5">
        <v>0.1623</v>
      </c>
      <c r="E10" s="2">
        <v>0.78410000000000002</v>
      </c>
      <c r="F10" s="6"/>
      <c r="G10" s="7">
        <f>SUM(B10*$B$2)</f>
        <v>75.632625000000004</v>
      </c>
      <c r="H10" s="8">
        <f>SUM(C10*$B$3)</f>
        <v>25.409781599999999</v>
      </c>
      <c r="I10" s="8">
        <f>SUM(D10*$B$4)</f>
        <v>73.392060000000001</v>
      </c>
      <c r="J10" s="8">
        <f>SUM(E10*$B$5)</f>
        <v>24.307100000000002</v>
      </c>
      <c r="K10" s="12">
        <f>SUM(G10:J10)</f>
        <v>198.7415666</v>
      </c>
    </row>
    <row r="11" spans="1:11" ht="24.95" customHeight="1" thickBot="1" x14ac:dyDescent="0.3">
      <c r="A11" s="13" t="s">
        <v>14</v>
      </c>
      <c r="B11" s="14">
        <v>0.216</v>
      </c>
      <c r="C11" s="14">
        <v>0.216</v>
      </c>
      <c r="D11" s="14">
        <v>0.216</v>
      </c>
      <c r="E11" s="15">
        <v>0.81950000000000001</v>
      </c>
      <c r="F11" s="16"/>
      <c r="G11" s="17">
        <f>SUM(B11*$B$2)</f>
        <v>41.358599999999996</v>
      </c>
      <c r="H11" s="18">
        <f>SUM(C11*$B$3)</f>
        <v>53.703647999999994</v>
      </c>
      <c r="I11" s="18">
        <f>SUM(D11*$B$4)</f>
        <v>97.67519999999999</v>
      </c>
      <c r="J11" s="18">
        <f>SUM(E11*$B$5)</f>
        <v>25.404499999999999</v>
      </c>
      <c r="K11" s="19">
        <f>SUM(G11:J11)</f>
        <v>218.14194799999996</v>
      </c>
    </row>
    <row r="12" spans="1:11" ht="18.75" x14ac:dyDescent="0.3">
      <c r="A12" s="77" t="s">
        <v>19</v>
      </c>
      <c r="B12" s="78"/>
      <c r="C12" s="78"/>
      <c r="D12" s="78"/>
      <c r="E12" s="78"/>
      <c r="F12" s="78"/>
      <c r="G12" s="78"/>
      <c r="H12" s="78"/>
      <c r="I12" s="78"/>
      <c r="J12" s="78"/>
      <c r="K12" s="79"/>
    </row>
    <row r="13" spans="1:11" ht="33" customHeight="1" x14ac:dyDescent="0.25">
      <c r="A13" s="83" t="s">
        <v>20</v>
      </c>
      <c r="B13" s="84"/>
      <c r="C13" s="84"/>
      <c r="D13" s="84"/>
      <c r="E13" s="84"/>
      <c r="F13" s="84"/>
      <c r="G13" s="84"/>
      <c r="H13" s="84"/>
      <c r="I13" s="84"/>
      <c r="J13" s="84"/>
      <c r="K13" s="85"/>
    </row>
    <row r="14" spans="1:11" ht="15.75" x14ac:dyDescent="0.25">
      <c r="A14" s="73"/>
      <c r="B14" s="74" t="s">
        <v>16</v>
      </c>
      <c r="C14" s="74"/>
      <c r="D14" s="74"/>
      <c r="E14" s="74"/>
      <c r="F14" s="28"/>
      <c r="G14" s="75" t="s">
        <v>15</v>
      </c>
      <c r="H14" s="75"/>
      <c r="I14" s="75"/>
      <c r="J14" s="75"/>
      <c r="K14" s="76"/>
    </row>
    <row r="15" spans="1:11" ht="30" x14ac:dyDescent="0.25">
      <c r="A15" s="73"/>
      <c r="B15" s="45" t="s">
        <v>2</v>
      </c>
      <c r="C15" s="45" t="s">
        <v>3</v>
      </c>
      <c r="D15" s="45" t="s">
        <v>4</v>
      </c>
      <c r="E15" s="49" t="s">
        <v>5</v>
      </c>
      <c r="F15" s="28"/>
      <c r="G15" s="45" t="s">
        <v>2</v>
      </c>
      <c r="H15" s="45" t="s">
        <v>3</v>
      </c>
      <c r="I15" s="45" t="s">
        <v>4</v>
      </c>
      <c r="J15" s="45" t="s">
        <v>5</v>
      </c>
      <c r="K15" s="48" t="s">
        <v>8</v>
      </c>
    </row>
    <row r="16" spans="1:11" ht="60" x14ac:dyDescent="0.25">
      <c r="A16" s="25" t="s">
        <v>13</v>
      </c>
      <c r="B16" s="29">
        <v>0.25</v>
      </c>
      <c r="C16" s="29">
        <v>0.11899999999999999</v>
      </c>
      <c r="D16" s="29">
        <v>0.109</v>
      </c>
      <c r="E16" s="30">
        <v>1.19</v>
      </c>
      <c r="F16" s="28"/>
      <c r="G16" s="40">
        <f>SUM($B$2*B16)</f>
        <v>47.868749999999999</v>
      </c>
      <c r="H16" s="40">
        <f>SUM($B$3*C16)</f>
        <v>29.586731999999998</v>
      </c>
      <c r="I16" s="40">
        <f>SUM($B$4*D16)</f>
        <v>49.2898</v>
      </c>
      <c r="J16" s="40">
        <f>SUM($B$5*E16)</f>
        <v>36.89</v>
      </c>
      <c r="K16" s="42">
        <f>SUM(G16:J16)</f>
        <v>163.63528199999999</v>
      </c>
    </row>
    <row r="17" spans="1:11" ht="30" x14ac:dyDescent="0.25">
      <c r="A17" s="25" t="s">
        <v>22</v>
      </c>
      <c r="B17" s="29">
        <v>0.32</v>
      </c>
      <c r="C17" s="29">
        <v>0.16</v>
      </c>
      <c r="D17" s="29">
        <v>0.152</v>
      </c>
      <c r="E17" s="30">
        <v>0.59899999999999998</v>
      </c>
      <c r="F17" s="28"/>
      <c r="G17" s="40">
        <f>SUM($B$2*B17)</f>
        <v>61.271999999999998</v>
      </c>
      <c r="H17" s="40">
        <f>SUM($B$3*C17)</f>
        <v>39.780479999999997</v>
      </c>
      <c r="I17" s="40">
        <f>SUM($B$4*D17)</f>
        <v>68.734399999999994</v>
      </c>
      <c r="J17" s="40">
        <f>SUM($B$5*E17)</f>
        <v>18.568999999999999</v>
      </c>
      <c r="K17" s="41">
        <f>SUM(G17:J17)</f>
        <v>188.35587999999998</v>
      </c>
    </row>
    <row r="18" spans="1:11" ht="30.75" thickBot="1" x14ac:dyDescent="0.3">
      <c r="A18" s="26" t="s">
        <v>21</v>
      </c>
      <c r="B18" s="31">
        <v>0.36349999999999999</v>
      </c>
      <c r="C18" s="31">
        <v>0.21010000000000001</v>
      </c>
      <c r="D18" s="31">
        <v>0.16520000000000001</v>
      </c>
      <c r="E18" s="32">
        <v>0.9</v>
      </c>
      <c r="F18" s="39"/>
      <c r="G18" s="43">
        <f t="shared" ref="G18" si="0">SUM($B$2*B18)</f>
        <v>69.601162500000001</v>
      </c>
      <c r="H18" s="43">
        <f t="shared" ref="H18" si="1">SUM($B$3*C18)</f>
        <v>52.236742800000002</v>
      </c>
      <c r="I18" s="43">
        <f t="shared" ref="I18" si="2">SUM($B$4*D18)</f>
        <v>74.703440000000001</v>
      </c>
      <c r="J18" s="43">
        <f t="shared" ref="J18" si="3">SUM($B$5*E18)</f>
        <v>27.900000000000002</v>
      </c>
      <c r="K18" s="44">
        <f>SUM(G18:J18)</f>
        <v>224.44134529999999</v>
      </c>
    </row>
    <row r="21" spans="1:11" x14ac:dyDescent="0.25">
      <c r="A21" s="1" t="s">
        <v>12</v>
      </c>
    </row>
    <row r="22" spans="1:11" x14ac:dyDescent="0.25">
      <c r="B22" s="3" t="s">
        <v>9</v>
      </c>
    </row>
    <row r="23" spans="1:11" x14ac:dyDescent="0.25">
      <c r="B23" s="3" t="s">
        <v>10</v>
      </c>
    </row>
    <row r="24" spans="1:11" x14ac:dyDescent="0.25">
      <c r="B24" s="3" t="s">
        <v>11</v>
      </c>
    </row>
  </sheetData>
  <mergeCells count="9">
    <mergeCell ref="A14:A15"/>
    <mergeCell ref="B14:E14"/>
    <mergeCell ref="G14:K14"/>
    <mergeCell ref="A12:K12"/>
    <mergeCell ref="A1:K1"/>
    <mergeCell ref="A13:K13"/>
    <mergeCell ref="G6:K6"/>
    <mergeCell ref="B6:E6"/>
    <mergeCell ref="A6:A7"/>
  </mergeCells>
  <pageMargins left="0.7" right="0.7" top="0.75" bottom="0.75" header="0.3" footer="0.3"/>
  <pageSetup paperSize="9" scale="9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Frazer</dc:creator>
  <cp:lastModifiedBy>Rochelle</cp:lastModifiedBy>
  <cp:lastPrinted>2021-12-07T02:48:18Z</cp:lastPrinted>
  <dcterms:created xsi:type="dcterms:W3CDTF">2021-12-07T00:52:29Z</dcterms:created>
  <dcterms:modified xsi:type="dcterms:W3CDTF">2021-12-15T04:17:31Z</dcterms:modified>
</cp:coreProperties>
</file>